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496" windowWidth="11020" windowHeight="13560" tabRatio="379" activeTab="0"/>
  </bookViews>
  <sheets>
    <sheet name="1st &amp; 3rd Laws" sheetId="1" r:id="rId1"/>
  </sheets>
  <definedNames/>
  <calcPr fullCalcOnLoad="1"/>
</workbook>
</file>

<file path=xl/sharedStrings.xml><?xml version="1.0" encoding="utf-8"?>
<sst xmlns="http://schemas.openxmlformats.org/spreadsheetml/2006/main" count="29" uniqueCount="19">
  <si>
    <t>Planet</t>
  </si>
  <si>
    <t>Mercury</t>
  </si>
  <si>
    <t>Venus</t>
  </si>
  <si>
    <t>Mars</t>
  </si>
  <si>
    <t>Jupiter</t>
  </si>
  <si>
    <t>Saturn</t>
  </si>
  <si>
    <t>Uranus</t>
  </si>
  <si>
    <t>Neptune</t>
  </si>
  <si>
    <t>Earth</t>
  </si>
  <si>
    <t>Pluto</t>
  </si>
  <si>
    <t>Perihelion
Distance
(AU)</t>
  </si>
  <si>
    <t>Aphelion
Distance
(AU)</t>
  </si>
  <si>
    <r>
      <t xml:space="preserve">Period
</t>
    </r>
    <r>
      <rPr>
        <i/>
        <sz val="12"/>
        <rFont val="Arial"/>
        <family val="0"/>
      </rPr>
      <t>P</t>
    </r>
    <r>
      <rPr>
        <sz val="12"/>
        <rFont val="Arial"/>
        <family val="0"/>
      </rPr>
      <t xml:space="preserve">
(days)</t>
    </r>
  </si>
  <si>
    <r>
      <t xml:space="preserve">Period
</t>
    </r>
    <r>
      <rPr>
        <i/>
        <sz val="12"/>
        <rFont val="Arial"/>
        <family val="0"/>
      </rPr>
      <t>P</t>
    </r>
    <r>
      <rPr>
        <sz val="12"/>
        <rFont val="Arial"/>
        <family val="0"/>
      </rPr>
      <t xml:space="preserve">
(years)</t>
    </r>
  </si>
  <si>
    <r>
      <t xml:space="preserve">Semimajor
Axis </t>
    </r>
    <r>
      <rPr>
        <i/>
        <sz val="12"/>
        <rFont val="Arial"/>
        <family val="0"/>
      </rPr>
      <t>a</t>
    </r>
    <r>
      <rPr>
        <sz val="12"/>
        <rFont val="Arial"/>
        <family val="0"/>
      </rPr>
      <t xml:space="preserve">
= (PH+AH)/2
(AU)</t>
    </r>
  </si>
  <si>
    <r>
      <t xml:space="preserve">Eccentricity
</t>
    </r>
    <r>
      <rPr>
        <i/>
        <sz val="12"/>
        <rFont val="Arial"/>
        <family val="0"/>
      </rPr>
      <t>e</t>
    </r>
    <r>
      <rPr>
        <sz val="12"/>
        <rFont val="Arial"/>
        <family val="0"/>
      </rPr>
      <t xml:space="preserve">
= (AH/</t>
    </r>
    <r>
      <rPr>
        <i/>
        <sz val="12"/>
        <rFont val="Arial"/>
        <family val="0"/>
      </rPr>
      <t>a</t>
    </r>
    <r>
      <rPr>
        <sz val="12"/>
        <rFont val="Arial"/>
        <family val="0"/>
      </rPr>
      <t>) - 1</t>
    </r>
  </si>
  <si>
    <r>
      <t>P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 xml:space="preserve">
(y</t>
    </r>
    <r>
      <rPr>
        <vertAlign val="superscript"/>
        <sz val="12"/>
        <rFont val="Arial"/>
        <family val="0"/>
      </rPr>
      <t>2</t>
    </r>
    <r>
      <rPr>
        <sz val="12"/>
        <rFont val="Arial"/>
        <family val="0"/>
      </rPr>
      <t>)</t>
    </r>
  </si>
  <si>
    <r>
      <t>a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 xml:space="preserve">
(AU</t>
    </r>
    <r>
      <rPr>
        <vertAlign val="superscript"/>
        <sz val="12"/>
        <rFont val="Arial"/>
        <family val="0"/>
      </rPr>
      <t>3</t>
    </r>
    <r>
      <rPr>
        <sz val="12"/>
        <rFont val="Arial"/>
        <family val="0"/>
      </rPr>
      <t>)</t>
    </r>
  </si>
  <si>
    <t>Period
P
(years)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</si>
</sst>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\°"/>
    <numFmt numFmtId="166" formatCode="mmmmm"/>
    <numFmt numFmtId="167" formatCode="mmmm\-yy"/>
    <numFmt numFmtId="168" formatCode="0.0"/>
    <numFmt numFmtId="169" formatCode="0.000"/>
    <numFmt numFmtId="170" formatCode="mmmm\ d\,\ yyyy"/>
    <numFmt numFmtId="171" formatCode="mm/dd/yyyy"/>
    <numFmt numFmtId="172" formatCode="0.0E+00"/>
    <numFmt numFmtId="173" formatCode="m/d/yyyy"/>
    <numFmt numFmtId="174" formatCode="0.000000000000000"/>
    <numFmt numFmtId="175" formatCode="0.0000000000000"/>
    <numFmt numFmtId="176" formatCode="0.0000"/>
    <numFmt numFmtId="177" formatCode="0.0000000000000000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1.75"/>
      <name val="Arial"/>
      <family val="0"/>
    </font>
    <font>
      <b/>
      <sz val="9.75"/>
      <name val="Arial"/>
      <family val="0"/>
    </font>
    <font>
      <b/>
      <sz val="8.5"/>
      <name val="Arial"/>
      <family val="0"/>
    </font>
    <font>
      <sz val="8"/>
      <name val="Geneva"/>
      <family val="0"/>
    </font>
    <font>
      <sz val="9.75"/>
      <name val="Arial"/>
      <family val="0"/>
    </font>
    <font>
      <sz val="8.5"/>
      <name val="Arial"/>
      <family val="0"/>
    </font>
    <font>
      <sz val="12"/>
      <name val="Arial"/>
      <family val="0"/>
    </font>
    <font>
      <i/>
      <sz val="12"/>
      <name val="Arial"/>
      <family val="0"/>
    </font>
    <font>
      <vertAlign val="superscript"/>
      <sz val="12"/>
      <name val="Arial"/>
      <family val="0"/>
    </font>
    <font>
      <sz val="12"/>
      <color indexed="9"/>
      <name val="Arial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0" fillId="2" borderId="1" xfId="0" applyFont="1" applyFill="1" applyBorder="1" applyAlignment="1" applyProtection="1">
      <alignment horizontal="center" vertical="center" shrinkToFit="1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3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0" fillId="2" borderId="5" xfId="0" applyFont="1" applyFill="1" applyBorder="1" applyAlignment="1" applyProtection="1">
      <alignment horizontal="center" vertical="center" wrapText="1"/>
      <protection/>
    </xf>
    <xf numFmtId="0" fontId="10" fillId="2" borderId="6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4" fontId="10" fillId="2" borderId="7" xfId="0" applyNumberFormat="1" applyFont="1" applyFill="1" applyBorder="1" applyAlignment="1" applyProtection="1">
      <alignment horizontal="center" vertical="center" shrinkToFit="1"/>
      <protection/>
    </xf>
    <xf numFmtId="168" fontId="10" fillId="0" borderId="8" xfId="0" applyNumberFormat="1" applyFont="1" applyFill="1" applyBorder="1" applyAlignment="1" applyProtection="1">
      <alignment horizontal="center" vertical="center"/>
      <protection locked="0"/>
    </xf>
    <xf numFmtId="169" fontId="10" fillId="2" borderId="9" xfId="0" applyNumberFormat="1" applyFont="1" applyFill="1" applyBorder="1" applyAlignment="1" applyProtection="1">
      <alignment horizontal="center" vertical="center"/>
      <protection/>
    </xf>
    <xf numFmtId="169" fontId="10" fillId="0" borderId="10" xfId="0" applyNumberFormat="1" applyFont="1" applyBorder="1" applyAlignment="1" applyProtection="1">
      <alignment horizontal="center" vertical="center"/>
      <protection locked="0"/>
    </xf>
    <xf numFmtId="169" fontId="10" fillId="3" borderId="11" xfId="0" applyNumberFormat="1" applyFont="1" applyFill="1" applyBorder="1" applyAlignment="1" applyProtection="1">
      <alignment horizontal="center" vertical="center" shrinkToFit="1"/>
      <protection/>
    </xf>
    <xf numFmtId="169" fontId="10" fillId="3" borderId="12" xfId="0" applyNumberFormat="1" applyFont="1" applyFill="1" applyBorder="1" applyAlignment="1" applyProtection="1">
      <alignment horizontal="center" vertical="center" shrinkToFit="1"/>
      <protection/>
    </xf>
    <xf numFmtId="1" fontId="10" fillId="0" borderId="8" xfId="0" applyNumberFormat="1" applyFont="1" applyFill="1" applyBorder="1" applyAlignment="1" applyProtection="1">
      <alignment horizontal="center" vertical="center"/>
      <protection locked="0"/>
    </xf>
    <xf numFmtId="2" fontId="10" fillId="2" borderId="9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 locked="0"/>
    </xf>
    <xf numFmtId="2" fontId="10" fillId="3" borderId="11" xfId="0" applyNumberFormat="1" applyFont="1" applyFill="1" applyBorder="1" applyAlignment="1" applyProtection="1">
      <alignment horizontal="center" vertical="center" shrinkToFit="1"/>
      <protection/>
    </xf>
    <xf numFmtId="1" fontId="10" fillId="2" borderId="8" xfId="0" applyNumberFormat="1" applyFont="1" applyFill="1" applyBorder="1" applyAlignment="1" applyProtection="1">
      <alignment horizontal="center" vertical="center"/>
      <protection/>
    </xf>
    <xf numFmtId="168" fontId="10" fillId="0" borderId="9" xfId="0" applyNumberFormat="1" applyFont="1" applyFill="1" applyBorder="1" applyAlignment="1" applyProtection="1">
      <alignment horizontal="center" vertical="center"/>
      <protection locked="0"/>
    </xf>
    <xf numFmtId="14" fontId="10" fillId="2" borderId="13" xfId="0" applyNumberFormat="1" applyFont="1" applyFill="1" applyBorder="1" applyAlignment="1" applyProtection="1">
      <alignment horizontal="center" vertical="center" shrinkToFit="1"/>
      <protection/>
    </xf>
    <xf numFmtId="168" fontId="10" fillId="0" borderId="10" xfId="0" applyNumberFormat="1" applyFont="1" applyBorder="1" applyAlignment="1" applyProtection="1">
      <alignment horizontal="center" vertical="center"/>
      <protection locked="0"/>
    </xf>
    <xf numFmtId="168" fontId="10" fillId="3" borderId="11" xfId="0" applyNumberFormat="1" applyFont="1" applyFill="1" applyBorder="1" applyAlignment="1" applyProtection="1">
      <alignment horizontal="center" vertical="center" shrinkToFit="1"/>
      <protection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14" fontId="10" fillId="2" borderId="14" xfId="0" applyNumberFormat="1" applyFont="1" applyFill="1" applyBorder="1" applyAlignment="1" applyProtection="1">
      <alignment horizontal="center" vertical="center" shrinkToFit="1"/>
      <protection/>
    </xf>
    <xf numFmtId="1" fontId="10" fillId="2" borderId="15" xfId="0" applyNumberFormat="1" applyFont="1" applyFill="1" applyBorder="1" applyAlignment="1" applyProtection="1">
      <alignment horizontal="center" vertical="center"/>
      <protection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168" fontId="10" fillId="0" borderId="17" xfId="0" applyNumberFormat="1" applyFont="1" applyBorder="1" applyAlignment="1" applyProtection="1">
      <alignment horizontal="center" vertical="center"/>
      <protection locked="0"/>
    </xf>
    <xf numFmtId="168" fontId="10" fillId="3" borderId="18" xfId="0" applyNumberFormat="1" applyFont="1" applyFill="1" applyBorder="1" applyAlignment="1" applyProtection="1">
      <alignment horizontal="center" vertical="center" shrinkToFit="1"/>
      <protection/>
    </xf>
    <xf numFmtId="169" fontId="10" fillId="3" borderId="19" xfId="0" applyNumberFormat="1" applyFont="1" applyFill="1" applyBorder="1" applyAlignment="1" applyProtection="1">
      <alignment horizontal="center" vertical="center" shrinkToFit="1"/>
      <protection/>
    </xf>
    <xf numFmtId="0" fontId="10" fillId="2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>
      <alignment vertical="center" wrapText="1"/>
    </xf>
    <xf numFmtId="169" fontId="10" fillId="3" borderId="8" xfId="0" applyNumberFormat="1" applyFont="1" applyFill="1" applyBorder="1" applyAlignment="1" applyProtection="1">
      <alignment horizontal="center" vertical="center" shrinkToFit="1"/>
      <protection/>
    </xf>
    <xf numFmtId="169" fontId="10" fillId="3" borderId="21" xfId="0" applyNumberFormat="1" applyFont="1" applyFill="1" applyBorder="1" applyAlignment="1" applyProtection="1">
      <alignment horizontal="center" vertical="center" shrinkToFit="1"/>
      <protection/>
    </xf>
    <xf numFmtId="2" fontId="10" fillId="3" borderId="8" xfId="0" applyNumberFormat="1" applyFont="1" applyFill="1" applyBorder="1" applyAlignment="1" applyProtection="1">
      <alignment horizontal="center" vertical="center"/>
      <protection/>
    </xf>
    <xf numFmtId="2" fontId="10" fillId="3" borderId="21" xfId="0" applyNumberFormat="1" applyFont="1" applyFill="1" applyBorder="1" applyAlignment="1" applyProtection="1">
      <alignment horizontal="center" vertical="center" shrinkToFit="1"/>
      <protection/>
    </xf>
    <xf numFmtId="168" fontId="10" fillId="3" borderId="8" xfId="0" applyNumberFormat="1" applyFont="1" applyFill="1" applyBorder="1" applyAlignment="1" applyProtection="1">
      <alignment horizontal="center" vertical="center"/>
      <protection/>
    </xf>
    <xf numFmtId="168" fontId="10" fillId="3" borderId="21" xfId="0" applyNumberFormat="1" applyFont="1" applyFill="1" applyBorder="1" applyAlignment="1" applyProtection="1">
      <alignment horizontal="center" vertical="center" shrinkToFit="1"/>
      <protection/>
    </xf>
    <xf numFmtId="172" fontId="10" fillId="3" borderId="8" xfId="0" applyNumberFormat="1" applyFont="1" applyFill="1" applyBorder="1" applyAlignment="1" applyProtection="1">
      <alignment horizontal="center" vertical="center" shrinkToFit="1"/>
      <protection/>
    </xf>
    <xf numFmtId="172" fontId="10" fillId="3" borderId="21" xfId="0" applyNumberFormat="1" applyFont="1" applyFill="1" applyBorder="1" applyAlignment="1" applyProtection="1">
      <alignment horizontal="center" vertical="center" shrinkToFit="1"/>
      <protection/>
    </xf>
    <xf numFmtId="172" fontId="10" fillId="3" borderId="15" xfId="0" applyNumberFormat="1" applyFont="1" applyFill="1" applyBorder="1" applyAlignment="1" applyProtection="1">
      <alignment horizontal="center" vertical="center" shrinkToFit="1"/>
      <protection/>
    </xf>
    <xf numFmtId="172" fontId="10" fillId="3" borderId="22" xfId="0" applyNumberFormat="1" applyFont="1" applyFill="1" applyBorder="1" applyAlignment="1" applyProtection="1">
      <alignment horizontal="center" vertical="center" shrinkToFit="1"/>
      <protection/>
    </xf>
    <xf numFmtId="169" fontId="10" fillId="0" borderId="9" xfId="0" applyNumberFormat="1" applyFont="1" applyBorder="1" applyAlignment="1" applyProtection="1">
      <alignment horizontal="center" vertical="center"/>
      <protection locked="0"/>
    </xf>
    <xf numFmtId="2" fontId="10" fillId="0" borderId="9" xfId="0" applyNumberFormat="1" applyFont="1" applyBorder="1" applyAlignment="1" applyProtection="1">
      <alignment horizontal="center" vertical="center"/>
      <protection locked="0"/>
    </xf>
    <xf numFmtId="168" fontId="10" fillId="0" borderId="9" xfId="0" applyNumberFormat="1" applyFont="1" applyBorder="1" applyAlignment="1" applyProtection="1">
      <alignment horizontal="center" vertical="center"/>
      <protection locked="0"/>
    </xf>
    <xf numFmtId="168" fontId="10" fillId="0" borderId="16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169" fontId="13" fillId="0" borderId="0" xfId="0" applyNumberFormat="1" applyFont="1" applyFill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Kepler's 3rd Law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Kepler's Third Law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'1st &amp; 3rd Laws'!$F$2:$F$10</c:f>
              <c:numCache/>
            </c:numRef>
          </c:xVal>
          <c:yVal>
            <c:numRef>
              <c:f>'1st &amp; 3rd Laws'!$H$2:$H$10</c:f>
              <c:numCache/>
            </c:numRef>
          </c:yVal>
          <c:smooth val="1"/>
        </c:ser>
        <c:axId val="32768886"/>
        <c:axId val="26484519"/>
      </c:scatterChart>
      <c:valAx>
        <c:axId val="32768886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Semimajor Axis (AU)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26484519"/>
        <c:crossesAt val="0.1"/>
        <c:crossBetween val="midCat"/>
        <c:dispUnits/>
        <c:majorUnit val="10"/>
        <c:minorUnit val="10"/>
      </c:valAx>
      <c:valAx>
        <c:axId val="26484519"/>
        <c:scaling>
          <c:logBase val="10"/>
          <c:orientation val="minMax"/>
          <c:max val="1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Period 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2768886"/>
        <c:crossesAt val="0.1"/>
        <c:crossBetween val="midCat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38100</xdr:colOff>
      <xdr:row>11</xdr:row>
      <xdr:rowOff>0</xdr:rowOff>
    </xdr:from>
    <xdr:to>
      <xdr:col>7</xdr:col>
      <xdr:colOff>723900</xdr:colOff>
      <xdr:row>21</xdr:row>
      <xdr:rowOff>9525</xdr:rowOff>
    </xdr:to>
    <xdr:graphicFrame>
      <xdr:nvGraphicFramePr>
        <xdr:cNvPr id="1" name="Chart 1"/>
        <xdr:cNvGraphicFramePr/>
      </xdr:nvGraphicFramePr>
      <xdr:xfrm>
        <a:off x="2076450" y="4210050"/>
        <a:ext cx="42195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C11" sqref="C11"/>
    </sheetView>
  </sheetViews>
  <sheetFormatPr defaultColWidth="11.00390625" defaultRowHeight="12"/>
  <cols>
    <col min="1" max="1" width="9.00390625" style="7" bestFit="1" customWidth="1"/>
    <col min="2" max="3" width="8.875" style="7" bestFit="1" customWidth="1"/>
    <col min="4" max="4" width="11.375" style="7" bestFit="1" customWidth="1"/>
    <col min="5" max="5" width="9.375" style="7" bestFit="1" customWidth="1"/>
    <col min="6" max="6" width="13.50390625" style="7" customWidth="1"/>
    <col min="7" max="7" width="12.125" style="7" bestFit="1" customWidth="1"/>
    <col min="8" max="8" width="9.875" style="7" customWidth="1"/>
    <col min="9" max="9" width="9.375" style="7" customWidth="1"/>
    <col min="10" max="11" width="8.875" style="7" customWidth="1"/>
    <col min="12" max="15" width="9.50390625" style="7" customWidth="1"/>
    <col min="16" max="16384" width="10.875" style="7" customWidth="1"/>
  </cols>
  <sheetData>
    <row r="1" spans="1:8" ht="76.5" thickBot="1" thickTop="1">
      <c r="A1" s="1" t="s">
        <v>0</v>
      </c>
      <c r="B1" s="2" t="s">
        <v>12</v>
      </c>
      <c r="C1" s="3" t="s">
        <v>13</v>
      </c>
      <c r="D1" s="4" t="s">
        <v>10</v>
      </c>
      <c r="E1" s="3" t="s">
        <v>11</v>
      </c>
      <c r="F1" s="5" t="s">
        <v>14</v>
      </c>
      <c r="G1" s="6" t="s">
        <v>15</v>
      </c>
      <c r="H1" s="47" t="s">
        <v>18</v>
      </c>
    </row>
    <row r="2" spans="1:8" ht="25.5" customHeight="1">
      <c r="A2" s="8" t="s">
        <v>1</v>
      </c>
      <c r="B2" s="9">
        <v>88</v>
      </c>
      <c r="C2" s="10">
        <f>B2/365.25</f>
        <v>0.24093086926762491</v>
      </c>
      <c r="D2" s="11">
        <v>0.308</v>
      </c>
      <c r="E2" s="43">
        <v>0.467</v>
      </c>
      <c r="F2" s="12">
        <f aca="true" t="shared" si="0" ref="F2:F10">0.5*(D2+E2)+0.000000000001</f>
        <v>0.387500000001</v>
      </c>
      <c r="G2" s="13">
        <f aca="true" t="shared" si="1" ref="G2:G10">(E2/F2)-1</f>
        <v>0.2051612903194706</v>
      </c>
      <c r="H2" s="48">
        <f aca="true" t="shared" si="2" ref="H2:H10">C2+0.0000001</f>
        <v>0.24093096926762492</v>
      </c>
    </row>
    <row r="3" spans="1:8" ht="25.5" customHeight="1">
      <c r="A3" s="8" t="s">
        <v>2</v>
      </c>
      <c r="B3" s="14">
        <v>225</v>
      </c>
      <c r="C3" s="10">
        <f>B3/365.25</f>
        <v>0.6160164271047228</v>
      </c>
      <c r="D3" s="11">
        <v>0.718</v>
      </c>
      <c r="E3" s="43">
        <v>0.728</v>
      </c>
      <c r="F3" s="12">
        <f t="shared" si="0"/>
        <v>0.723000000001</v>
      </c>
      <c r="G3" s="13">
        <f t="shared" si="1"/>
        <v>0.006915629320875638</v>
      </c>
      <c r="H3" s="48">
        <f t="shared" si="2"/>
        <v>0.6160165271047228</v>
      </c>
    </row>
    <row r="4" spans="1:8" ht="25.5" customHeight="1">
      <c r="A4" s="8" t="s">
        <v>8</v>
      </c>
      <c r="B4" s="14">
        <v>365</v>
      </c>
      <c r="C4" s="15">
        <f>B4/365.25</f>
        <v>0.999315537303217</v>
      </c>
      <c r="D4" s="11">
        <v>0.983</v>
      </c>
      <c r="E4" s="43">
        <v>1.017</v>
      </c>
      <c r="F4" s="12">
        <f t="shared" si="0"/>
        <v>1.000000000001</v>
      </c>
      <c r="G4" s="13">
        <f t="shared" si="1"/>
        <v>0.016999999998982718</v>
      </c>
      <c r="H4" s="48">
        <f t="shared" si="2"/>
        <v>0.9993156373032169</v>
      </c>
    </row>
    <row r="5" spans="1:8" ht="25.5" customHeight="1">
      <c r="A5" s="8" t="s">
        <v>3</v>
      </c>
      <c r="B5" s="14">
        <v>687</v>
      </c>
      <c r="C5" s="15">
        <f>B5/365.25</f>
        <v>1.8809034907597535</v>
      </c>
      <c r="D5" s="16">
        <v>1.38</v>
      </c>
      <c r="E5" s="44">
        <v>1.67</v>
      </c>
      <c r="F5" s="17">
        <f t="shared" si="0"/>
        <v>1.525000000001</v>
      </c>
      <c r="G5" s="13">
        <f t="shared" si="1"/>
        <v>0.09508196721239659</v>
      </c>
      <c r="H5" s="48">
        <f t="shared" si="2"/>
        <v>1.8809035907597536</v>
      </c>
    </row>
    <row r="6" spans="1:8" ht="25.5" customHeight="1">
      <c r="A6" s="8" t="s">
        <v>4</v>
      </c>
      <c r="B6" s="18"/>
      <c r="C6" s="19">
        <v>11.9</v>
      </c>
      <c r="D6" s="16">
        <v>4.95</v>
      </c>
      <c r="E6" s="44">
        <v>5.46</v>
      </c>
      <c r="F6" s="17">
        <f t="shared" si="0"/>
        <v>5.205000000001</v>
      </c>
      <c r="G6" s="13">
        <f t="shared" si="1"/>
        <v>0.048991354466657144</v>
      </c>
      <c r="H6" s="48">
        <f t="shared" si="2"/>
        <v>11.9000001</v>
      </c>
    </row>
    <row r="7" spans="1:8" ht="25.5" customHeight="1">
      <c r="A7" s="20" t="s">
        <v>5</v>
      </c>
      <c r="B7" s="18"/>
      <c r="C7" s="19">
        <v>29.4</v>
      </c>
      <c r="D7" s="16">
        <v>9.02</v>
      </c>
      <c r="E7" s="44">
        <v>10.05</v>
      </c>
      <c r="F7" s="17">
        <f t="shared" si="0"/>
        <v>9.535000000001</v>
      </c>
      <c r="G7" s="13">
        <f t="shared" si="1"/>
        <v>0.05401153644456702</v>
      </c>
      <c r="H7" s="48">
        <f t="shared" si="2"/>
        <v>29.4000001</v>
      </c>
    </row>
    <row r="8" spans="1:8" ht="25.5" customHeight="1">
      <c r="A8" s="20" t="s">
        <v>6</v>
      </c>
      <c r="B8" s="18"/>
      <c r="C8" s="19">
        <v>83.7</v>
      </c>
      <c r="D8" s="21">
        <v>18.3</v>
      </c>
      <c r="E8" s="45">
        <v>20.07</v>
      </c>
      <c r="F8" s="22">
        <f t="shared" si="0"/>
        <v>19.185000000001</v>
      </c>
      <c r="G8" s="13">
        <f t="shared" si="1"/>
        <v>0.04612978889752162</v>
      </c>
      <c r="H8" s="48">
        <f t="shared" si="2"/>
        <v>83.7000001</v>
      </c>
    </row>
    <row r="9" spans="1:8" ht="25.5" customHeight="1">
      <c r="A9" s="20" t="s">
        <v>7</v>
      </c>
      <c r="B9" s="18"/>
      <c r="C9" s="23">
        <v>164</v>
      </c>
      <c r="D9" s="21">
        <v>29.8</v>
      </c>
      <c r="E9" s="45">
        <v>30.3</v>
      </c>
      <c r="F9" s="22">
        <f t="shared" si="0"/>
        <v>30.050000000001</v>
      </c>
      <c r="G9" s="13">
        <f t="shared" si="1"/>
        <v>0.008319467554043003</v>
      </c>
      <c r="H9" s="48">
        <f t="shared" si="2"/>
        <v>164.0000001</v>
      </c>
    </row>
    <row r="10" spans="1:8" ht="25.5" customHeight="1" thickBot="1">
      <c r="A10" s="24" t="s">
        <v>9</v>
      </c>
      <c r="B10" s="25"/>
      <c r="C10" s="26">
        <v>248</v>
      </c>
      <c r="D10" s="27">
        <v>29.7</v>
      </c>
      <c r="E10" s="46">
        <v>49.3</v>
      </c>
      <c r="F10" s="28">
        <f t="shared" si="0"/>
        <v>39.500000000001</v>
      </c>
      <c r="G10" s="29">
        <f t="shared" si="1"/>
        <v>0.24810126582275305</v>
      </c>
      <c r="H10" s="48">
        <f t="shared" si="2"/>
        <v>248.0000001</v>
      </c>
    </row>
    <row r="11" ht="25.5" customHeight="1" thickBot="1" thickTop="1"/>
    <row r="12" spans="1:11" ht="48" customHeight="1" thickBot="1" thickTop="1">
      <c r="A12" s="1" t="s">
        <v>0</v>
      </c>
      <c r="B12" s="2" t="s">
        <v>16</v>
      </c>
      <c r="C12" s="30" t="s">
        <v>17</v>
      </c>
      <c r="E12" s="31"/>
      <c r="K12" s="32"/>
    </row>
    <row r="13" spans="1:5" ht="25.5" customHeight="1">
      <c r="A13" s="8" t="s">
        <v>1</v>
      </c>
      <c r="B13" s="33">
        <f aca="true" t="shared" si="3" ref="B13:B21">C2^2+0.000000000001</f>
        <v>0.05804768376705337</v>
      </c>
      <c r="C13" s="34">
        <f aca="true" t="shared" si="4" ref="C13:C21">F2^3+0.000000000001</f>
        <v>0.05818554687645046</v>
      </c>
      <c r="E13" s="31"/>
    </row>
    <row r="14" spans="1:5" ht="25.5" customHeight="1">
      <c r="A14" s="8" t="s">
        <v>2</v>
      </c>
      <c r="B14" s="35">
        <f t="shared" si="3"/>
        <v>0.37947623846386824</v>
      </c>
      <c r="C14" s="36">
        <f t="shared" si="4"/>
        <v>0.3779330670025681</v>
      </c>
      <c r="E14" s="31"/>
    </row>
    <row r="15" spans="1:5" ht="25.5" customHeight="1">
      <c r="A15" s="8" t="s">
        <v>8</v>
      </c>
      <c r="B15" s="37">
        <f t="shared" si="3"/>
        <v>0.9986315430966173</v>
      </c>
      <c r="C15" s="38">
        <f t="shared" si="4"/>
        <v>1.0000000000040004</v>
      </c>
      <c r="E15" s="31"/>
    </row>
    <row r="16" spans="1:5" ht="25.5" customHeight="1">
      <c r="A16" s="8" t="s">
        <v>3</v>
      </c>
      <c r="B16" s="37">
        <f t="shared" si="3"/>
        <v>3.5377979415532264</v>
      </c>
      <c r="C16" s="38">
        <f t="shared" si="4"/>
        <v>3.546578125007977</v>
      </c>
      <c r="E16" s="31"/>
    </row>
    <row r="17" spans="1:5" ht="25.5" customHeight="1">
      <c r="A17" s="8" t="s">
        <v>4</v>
      </c>
      <c r="B17" s="39">
        <f t="shared" si="3"/>
        <v>141.610000000001</v>
      </c>
      <c r="C17" s="40">
        <f t="shared" si="4"/>
        <v>141.0139901250823</v>
      </c>
      <c r="E17" s="31"/>
    </row>
    <row r="18" spans="1:5" ht="25.5" customHeight="1">
      <c r="A18" s="20" t="s">
        <v>5</v>
      </c>
      <c r="B18" s="39">
        <f t="shared" si="3"/>
        <v>864.3600000000009</v>
      </c>
      <c r="C18" s="40">
        <f t="shared" si="4"/>
        <v>866.8862053752738</v>
      </c>
      <c r="E18" s="31"/>
    </row>
    <row r="19" spans="1:5" ht="25.5" customHeight="1">
      <c r="A19" s="20" t="s">
        <v>6</v>
      </c>
      <c r="B19" s="39">
        <f t="shared" si="3"/>
        <v>7005.690000000001</v>
      </c>
      <c r="C19" s="40">
        <f t="shared" si="4"/>
        <v>7061.312156626106</v>
      </c>
      <c r="E19" s="31"/>
    </row>
    <row r="20" spans="1:5" ht="25.5" customHeight="1">
      <c r="A20" s="20" t="s">
        <v>7</v>
      </c>
      <c r="B20" s="39">
        <f t="shared" si="3"/>
        <v>26896</v>
      </c>
      <c r="C20" s="40">
        <f t="shared" si="4"/>
        <v>27135.225125002708</v>
      </c>
      <c r="E20" s="31"/>
    </row>
    <row r="21" spans="1:5" ht="25.5" customHeight="1" thickBot="1">
      <c r="A21" s="24" t="s">
        <v>9</v>
      </c>
      <c r="B21" s="41">
        <f t="shared" si="3"/>
        <v>61504</v>
      </c>
      <c r="C21" s="42">
        <f t="shared" si="4"/>
        <v>61629.875000004686</v>
      </c>
      <c r="E21" s="31"/>
    </row>
    <row r="22" ht="15.75" thickTop="1"/>
  </sheetData>
  <dataValidations count="2">
    <dataValidation type="decimal" operator="greaterThanOrEqual" allowBlank="1" showErrorMessage="1" errorTitle="Incorrect Aphelion Value" error="Aphelion must be greater than or equal to perihelion." sqref="E2:E10">
      <formula1>D2</formula1>
    </dataValidation>
    <dataValidation type="decimal" operator="greaterThan" allowBlank="1" showErrorMessage="1" errorTitle="Incorrect Distance" error="Perihelion distance must be greater than zero." sqref="D2:D10">
      <formula1>0</formula1>
    </dataValidation>
  </dataValidations>
  <printOptions/>
  <pageMargins left="1" right="1" top="1" bottom="1" header="0.5" footer="0.5"/>
  <pageSetup firstPageNumber="1" useFirstPageNumber="1" fitToHeight="16385" orientation="portrait" paperSize="9"/>
  <headerFooter alignWithMargins="0">
    <oddHeader>&amp;C&amp;"Palatino,Bold"&amp;11IL5. Kepler’s Laws&amp;R&amp;"Palatino,Regular"&amp;11Your Names Here</oddHeader>
    <oddFooter>&amp;C&amp;"Palatino,Bold"&amp;11Astronomy Laboratory Manual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Amherst College</cp:lastModifiedBy>
  <cp:lastPrinted>2001-04-10T22:02:16Z</cp:lastPrinted>
  <dcterms:created xsi:type="dcterms:W3CDTF">2000-04-04T01:08:39Z</dcterms:created>
  <cp:category/>
  <cp:version/>
  <cp:contentType/>
  <cp:contentStatus/>
</cp:coreProperties>
</file>